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lexc\OneDrive\ALGEN8\"/>
    </mc:Choice>
  </mc:AlternateContent>
  <xr:revisionPtr revIDLastSave="0" documentId="13_ncr:1_{E608C9C5-BCAA-4850-BAF1-04FA8CBE1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ujos 2022" sheetId="4" r:id="rId1"/>
    <sheet name="Flujos a 5 Años" sheetId="1" r:id="rId2"/>
  </sheets>
  <externalReferences>
    <externalReference r:id="rId3"/>
  </externalReferences>
  <definedNames>
    <definedName name="TAX">0.27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4" l="1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9" i="4"/>
  <c r="P40" i="4"/>
  <c r="P12" i="4"/>
  <c r="P6" i="4"/>
  <c r="P5" i="4"/>
  <c r="E14" i="4"/>
  <c r="F14" i="4"/>
  <c r="G14" i="4"/>
  <c r="H14" i="4"/>
  <c r="I14" i="4"/>
  <c r="J14" i="4"/>
  <c r="K14" i="4"/>
  <c r="L14" i="4"/>
  <c r="M14" i="4"/>
  <c r="N14" i="4"/>
  <c r="O14" i="4"/>
  <c r="E15" i="4"/>
  <c r="F15" i="4"/>
  <c r="G15" i="4"/>
  <c r="H15" i="4"/>
  <c r="I15" i="4"/>
  <c r="J15" i="4"/>
  <c r="K15" i="4"/>
  <c r="L15" i="4"/>
  <c r="M15" i="4"/>
  <c r="N15" i="4"/>
  <c r="O15" i="4"/>
  <c r="D15" i="4"/>
  <c r="D14" i="4"/>
  <c r="J13" i="4"/>
  <c r="J12" i="4" s="1"/>
  <c r="K13" i="4"/>
  <c r="K12" i="4" s="1"/>
  <c r="L13" i="4"/>
  <c r="L12" i="4" s="1"/>
  <c r="M13" i="4"/>
  <c r="M12" i="4" s="1"/>
  <c r="M24" i="4" s="1"/>
  <c r="N13" i="4"/>
  <c r="N12" i="4" s="1"/>
  <c r="O13" i="4"/>
  <c r="O12" i="4" s="1"/>
  <c r="J19" i="4"/>
  <c r="K19" i="4"/>
  <c r="L19" i="4"/>
  <c r="M19" i="4"/>
  <c r="N19" i="4"/>
  <c r="O19" i="4"/>
  <c r="J27" i="4"/>
  <c r="K27" i="4"/>
  <c r="L27" i="4"/>
  <c r="M27" i="4"/>
  <c r="N27" i="4"/>
  <c r="O27" i="4"/>
  <c r="M40" i="4"/>
  <c r="N40" i="4"/>
  <c r="O40" i="4"/>
  <c r="G39" i="4"/>
  <c r="L40" i="4" s="1"/>
  <c r="F39" i="4"/>
  <c r="I40" i="4" s="1"/>
  <c r="I27" i="4"/>
  <c r="H27" i="4"/>
  <c r="G27" i="4"/>
  <c r="F27" i="4"/>
  <c r="E27" i="4"/>
  <c r="D27" i="4"/>
  <c r="I19" i="4"/>
  <c r="H19" i="4"/>
  <c r="G19" i="4"/>
  <c r="F19" i="4"/>
  <c r="E19" i="4"/>
  <c r="D19" i="4"/>
  <c r="I13" i="4"/>
  <c r="I12" i="4" s="1"/>
  <c r="I24" i="4" s="1"/>
  <c r="H13" i="4"/>
  <c r="H12" i="4" s="1"/>
  <c r="G13" i="4"/>
  <c r="G12" i="4" s="1"/>
  <c r="F13" i="4"/>
  <c r="F12" i="4" s="1"/>
  <c r="F24" i="4" s="1"/>
  <c r="E13" i="4"/>
  <c r="E12" i="4" s="1"/>
  <c r="E30" i="1"/>
  <c r="D30" i="1"/>
  <c r="E11" i="1"/>
  <c r="F11" i="1"/>
  <c r="G11" i="1"/>
  <c r="H11" i="1"/>
  <c r="I11" i="1"/>
  <c r="D11" i="1"/>
  <c r="E19" i="1"/>
  <c r="F19" i="1"/>
  <c r="G19" i="1"/>
  <c r="H19" i="1"/>
  <c r="I19" i="1"/>
  <c r="D19" i="1"/>
  <c r="D13" i="4" l="1"/>
  <c r="D12" i="4" s="1"/>
  <c r="L24" i="4"/>
  <c r="L32" i="4" s="1"/>
  <c r="O24" i="4"/>
  <c r="O26" i="4" s="1"/>
  <c r="K24" i="4"/>
  <c r="K26" i="4" s="1"/>
  <c r="G24" i="4"/>
  <c r="G32" i="4" s="1"/>
  <c r="D24" i="4"/>
  <c r="D26" i="4" s="1"/>
  <c r="K40" i="4"/>
  <c r="J24" i="4"/>
  <c r="J26" i="4" s="1"/>
  <c r="E24" i="4"/>
  <c r="E32" i="4" s="1"/>
  <c r="H24" i="4"/>
  <c r="H32" i="4" s="1"/>
  <c r="N24" i="4"/>
  <c r="N26" i="4" s="1"/>
  <c r="J40" i="4"/>
  <c r="L26" i="4"/>
  <c r="M32" i="4"/>
  <c r="M26" i="4"/>
  <c r="F32" i="4"/>
  <c r="F26" i="4"/>
  <c r="I32" i="4"/>
  <c r="I26" i="4"/>
  <c r="K32" i="4" l="1"/>
  <c r="K33" i="4" s="1"/>
  <c r="D32" i="4"/>
  <c r="D33" i="4" s="1"/>
  <c r="O32" i="4"/>
  <c r="N32" i="4"/>
  <c r="N33" i="4" s="1"/>
  <c r="G26" i="4"/>
  <c r="J32" i="4"/>
  <c r="J33" i="4" s="1"/>
  <c r="H26" i="4"/>
  <c r="E26" i="4"/>
  <c r="L33" i="4"/>
  <c r="M33" i="4"/>
  <c r="O33" i="4"/>
  <c r="G33" i="4"/>
  <c r="I33" i="4"/>
  <c r="E33" i="4"/>
  <c r="F33" i="4"/>
  <c r="H33" i="4"/>
  <c r="D37" i="4" l="1"/>
  <c r="D41" i="4"/>
  <c r="D42" i="4" l="1"/>
  <c r="E36" i="4"/>
  <c r="E37" i="4" l="1"/>
  <c r="E38" i="4" s="1"/>
  <c r="E41" i="4" l="1"/>
  <c r="E42" i="4"/>
  <c r="F36" i="4"/>
  <c r="F37" i="4" l="1"/>
  <c r="F38" i="4" s="1"/>
  <c r="F41" i="4" l="1"/>
  <c r="G36" i="4" l="1"/>
  <c r="F42" i="4"/>
  <c r="G37" i="4" l="1"/>
  <c r="G38" i="4" s="1"/>
  <c r="G41" i="4" l="1"/>
  <c r="G42" i="4" l="1"/>
  <c r="H36" i="4"/>
  <c r="H37" i="4" l="1"/>
  <c r="H38" i="4" s="1"/>
  <c r="H41" i="4" l="1"/>
  <c r="I36" i="4" l="1"/>
  <c r="H42" i="4"/>
  <c r="I37" i="4" l="1"/>
  <c r="I38" i="4" s="1"/>
  <c r="I41" i="4" l="1"/>
  <c r="I42" i="4" l="1"/>
  <c r="J36" i="4"/>
  <c r="J37" i="4" s="1"/>
  <c r="J38" i="4" l="1"/>
  <c r="J41" i="4" s="1"/>
  <c r="G31" i="1"/>
  <c r="F31" i="1"/>
  <c r="K36" i="4" l="1"/>
  <c r="K37" i="4" s="1"/>
  <c r="J42" i="4"/>
  <c r="I32" i="1"/>
  <c r="K38" i="4" l="1"/>
  <c r="K41" i="4" s="1"/>
  <c r="H5" i="1"/>
  <c r="H4" i="1" s="1"/>
  <c r="H16" i="1" s="1"/>
  <c r="F5" i="1"/>
  <c r="F4" i="1" s="1"/>
  <c r="F16" i="1" s="1"/>
  <c r="G5" i="1"/>
  <c r="G4" i="1" s="1"/>
  <c r="G16" i="1" s="1"/>
  <c r="L36" i="4" l="1"/>
  <c r="L37" i="4" s="1"/>
  <c r="K42" i="4"/>
  <c r="E5" i="1"/>
  <c r="E4" i="1" s="1"/>
  <c r="D5" i="1"/>
  <c r="D4" i="1" s="1"/>
  <c r="D16" i="1" s="1"/>
  <c r="G24" i="1"/>
  <c r="G25" i="1" s="1"/>
  <c r="G18" i="1"/>
  <c r="H24" i="1"/>
  <c r="H25" i="1" s="1"/>
  <c r="H18" i="1"/>
  <c r="F24" i="1"/>
  <c r="F25" i="1" s="1"/>
  <c r="F18" i="1"/>
  <c r="I5" i="1"/>
  <c r="I4" i="1" s="1"/>
  <c r="L38" i="4" l="1"/>
  <c r="L41" i="4" s="1"/>
  <c r="I16" i="1"/>
  <c r="D24" i="1"/>
  <c r="D18" i="1"/>
  <c r="E16" i="1"/>
  <c r="L42" i="4" l="1"/>
  <c r="M36" i="4"/>
  <c r="M37" i="4" s="1"/>
  <c r="I24" i="1"/>
  <c r="I25" i="1" s="1"/>
  <c r="I18" i="1"/>
  <c r="D25" i="1"/>
  <c r="D29" i="1"/>
  <c r="D33" i="1" s="1"/>
  <c r="E18" i="1"/>
  <c r="E24" i="1"/>
  <c r="E25" i="1" s="1"/>
  <c r="M38" i="4" l="1"/>
  <c r="M41" i="4" s="1"/>
  <c r="D34" i="1"/>
  <c r="E28" i="1"/>
  <c r="E29" i="1" s="1"/>
  <c r="N36" i="4" l="1"/>
  <c r="M42" i="4"/>
  <c r="E33" i="1"/>
  <c r="N37" i="4" l="1"/>
  <c r="F28" i="1"/>
  <c r="F29" i="1" s="1"/>
  <c r="F30" i="1" s="1"/>
  <c r="F33" i="1" s="1"/>
  <c r="E34" i="1"/>
  <c r="N38" i="4" l="1"/>
  <c r="N41" i="4" s="1"/>
  <c r="G28" i="1"/>
  <c r="G29" i="1" s="1"/>
  <c r="G30" i="1" s="1"/>
  <c r="F34" i="1"/>
  <c r="O36" i="4" l="1"/>
  <c r="N42" i="4"/>
  <c r="G33" i="1"/>
  <c r="H28" i="1" s="1"/>
  <c r="H29" i="1" s="1"/>
  <c r="H30" i="1" s="1"/>
  <c r="O37" i="4" l="1"/>
  <c r="P36" i="4"/>
  <c r="H33" i="1"/>
  <c r="G34" i="1"/>
  <c r="O38" i="4" l="1"/>
  <c r="O41" i="4"/>
  <c r="P37" i="4"/>
  <c r="P38" i="4" s="1"/>
  <c r="I28" i="1"/>
  <c r="I29" i="1" s="1"/>
  <c r="I30" i="1" s="1"/>
  <c r="H34" i="1"/>
  <c r="O42" i="4" l="1"/>
  <c r="P41" i="4"/>
  <c r="P42" i="4" s="1"/>
  <c r="I33" i="1"/>
  <c r="I34" i="1" l="1"/>
  <c r="D38" i="1"/>
  <c r="D37" i="1"/>
  <c r="D39" i="1" s="1"/>
</calcChain>
</file>

<file path=xl/sharedStrings.xml><?xml version="1.0" encoding="utf-8"?>
<sst xmlns="http://schemas.openxmlformats.org/spreadsheetml/2006/main" count="89" uniqueCount="51">
  <si>
    <t>AÑO</t>
  </si>
  <si>
    <t>TOTAL INCOME</t>
  </si>
  <si>
    <t>Sales incomes</t>
  </si>
  <si>
    <t>WACC</t>
  </si>
  <si>
    <t>TOTAL COSTS</t>
  </si>
  <si>
    <t>Gross Profit</t>
  </si>
  <si>
    <t>Margent de contribucion %</t>
  </si>
  <si>
    <t>TOTAL EXPENSES</t>
  </si>
  <si>
    <t>Office expenses</t>
  </si>
  <si>
    <t>OPEX</t>
  </si>
  <si>
    <t>Sales &amp; Marketing Expenses</t>
  </si>
  <si>
    <t>EBITDA</t>
  </si>
  <si>
    <t>%</t>
  </si>
  <si>
    <t>Depreciaciones</t>
  </si>
  <si>
    <t>Amortizaciones</t>
  </si>
  <si>
    <t>Perdida Años anteriores</t>
  </si>
  <si>
    <t>Utilidad antes de impuesto</t>
  </si>
  <si>
    <t>Tax</t>
  </si>
  <si>
    <t>Inversión</t>
  </si>
  <si>
    <t>Devolución Inversión</t>
  </si>
  <si>
    <t>Net Profit</t>
  </si>
  <si>
    <t>Cuota infinito</t>
  </si>
  <si>
    <t>Indicative Value w/o Inf</t>
  </si>
  <si>
    <t>Indicative Value w/ Inf</t>
  </si>
  <si>
    <t>Producto/Servicio A</t>
  </si>
  <si>
    <t>Producto/Servicio B</t>
  </si>
  <si>
    <t>Costo A</t>
  </si>
  <si>
    <t>Costo B</t>
  </si>
  <si>
    <t>Others</t>
  </si>
  <si>
    <t>TAX</t>
  </si>
  <si>
    <t>Mes</t>
  </si>
  <si>
    <t>A</t>
  </si>
  <si>
    <t>B</t>
  </si>
  <si>
    <t>Precio</t>
  </si>
  <si>
    <t>Unidades Vendidas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</si>
  <si>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</si>
  <si>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</si>
  <si>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</si>
  <si>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</si>
  <si>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</si>
  <si>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</si>
  <si>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</si>
  <si>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</si>
  <si>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</si>
  <si>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</si>
  <si>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</si>
  <si>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</si>
  <si>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 xml:space="preserve">Producto/
Servicio </t>
  </si>
  <si>
    <t>Total</t>
  </si>
  <si>
    <t>Margen neto%</t>
  </si>
  <si>
    <t>Margen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</si>
</sst>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 &quot;$&quot;* #,##0_ ;_ &quot;$&quot;* \-#,##0_ ;_ &quot;$&quot;* &quot;-&quot;??_ ;_ @_ "/>
    <numFmt numFmtId="165" formatCode="0.0%"/>
    <numFmt numFmtId="167" formatCode="_ &quot;$&quot;* #,##0.0_ ;_ &quot;$&quot;* \-#,##0.0_ ;_ &quot;$&quot;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Montserrat Light"/>
    </font>
    <font>
      <sz val="11"/>
      <color rgb="FFFFF8F0"/>
      <name val="Montserrat Light"/>
    </font>
    <font>
      <sz val="11"/>
      <name val="Montserrat Light"/>
    </font>
    <font>
      <sz val="11"/>
      <color theme="1"/>
      <name val="Montserrat Light"/>
    </font>
    <font>
      <sz val="11"/>
      <color theme="0"/>
      <name val="Montserrat Light"/>
    </font>
    <font>
      <b/>
      <sz val="11"/>
      <color rgb="FFFFF8F0"/>
      <name val="Montserrat Light"/>
    </font>
    <font>
      <sz val="12"/>
      <color rgb="FFFFF8F0"/>
      <name val="Montserrat Light"/>
    </font>
    <font>
      <b/>
      <sz val="12"/>
      <color theme="0"/>
      <name val="Montserrat Light"/>
    </font>
    <font>
      <sz val="8"/>
      <name val="Calibri"/>
      <family val="2"/>
      <scheme val="minor"/>
    </font>
    <font>
      <b/>
      <sz val="8"/>
      <color theme="0"/>
      <name val="Montserrat Light"/>
    </font>
  </fonts>
  <fills count="6">
    <fill>
      <patternFill patternType="none"/>
    </fill>
    <fill>
      <patternFill patternType="gray125"/>
    </fill>
    <fill>
      <patternFill patternType="solid">
        <fgColor rgb="FF002D41"/>
        <bgColor indexed="64"/>
      </patternFill>
    </fill>
    <fill>
      <patternFill patternType="solid">
        <fgColor rgb="FF05699E"/>
        <bgColor indexed="64"/>
      </patternFill>
    </fill>
    <fill>
      <patternFill patternType="solid">
        <fgColor rgb="FFF0FEF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64" fontId="3" fillId="3" borderId="1" xfId="1" applyNumberFormat="1" applyFont="1" applyFill="1" applyBorder="1"/>
    <xf numFmtId="0" fontId="4" fillId="4" borderId="1" xfId="0" applyFont="1" applyFill="1" applyBorder="1" applyAlignment="1">
      <alignment horizontal="center"/>
    </xf>
    <xf numFmtId="164" fontId="4" fillId="4" borderId="1" xfId="1" applyNumberFormat="1" applyFont="1" applyFill="1" applyBorder="1"/>
    <xf numFmtId="0" fontId="5" fillId="0" borderId="1" xfId="0" applyFont="1" applyBorder="1" applyAlignment="1">
      <alignment horizontal="left"/>
    </xf>
    <xf numFmtId="164" fontId="5" fillId="0" borderId="1" xfId="2" applyNumberFormat="1" applyFont="1" applyFill="1" applyBorder="1"/>
    <xf numFmtId="0" fontId="6" fillId="3" borderId="1" xfId="0" applyFont="1" applyFill="1" applyBorder="1" applyAlignment="1">
      <alignment horizontal="left"/>
    </xf>
    <xf numFmtId="164" fontId="6" fillId="3" borderId="1" xfId="1" applyNumberFormat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1" applyNumberFormat="1" applyFont="1" applyFill="1" applyBorder="1"/>
    <xf numFmtId="165" fontId="2" fillId="2" borderId="1" xfId="3" applyNumberFormat="1" applyFont="1" applyFill="1" applyBorder="1"/>
    <xf numFmtId="0" fontId="4" fillId="5" borderId="1" xfId="0" applyFont="1" applyFill="1" applyBorder="1" applyAlignment="1">
      <alignment horizontal="center"/>
    </xf>
    <xf numFmtId="42" fontId="3" fillId="3" borderId="1" xfId="2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4" fontId="7" fillId="2" borderId="1" xfId="1" applyNumberFormat="1" applyFont="1" applyFill="1" applyBorder="1"/>
    <xf numFmtId="0" fontId="8" fillId="3" borderId="1" xfId="0" applyFont="1" applyFill="1" applyBorder="1" applyAlignment="1">
      <alignment horizontal="left"/>
    </xf>
    <xf numFmtId="42" fontId="0" fillId="0" borderId="0" xfId="2" applyFont="1"/>
    <xf numFmtId="0" fontId="9" fillId="2" borderId="0" xfId="0" applyFont="1" applyFill="1"/>
    <xf numFmtId="42" fontId="9" fillId="2" borderId="0" xfId="2" applyFont="1" applyFill="1"/>
    <xf numFmtId="164" fontId="5" fillId="5" borderId="1" xfId="2" applyNumberFormat="1" applyFont="1" applyFill="1" applyBorder="1"/>
    <xf numFmtId="9" fontId="9" fillId="2" borderId="0" xfId="2" applyNumberFormat="1" applyFont="1" applyFill="1"/>
    <xf numFmtId="44" fontId="3" fillId="3" borderId="1" xfId="1" applyNumberFormat="1" applyFont="1" applyFill="1" applyBorder="1"/>
    <xf numFmtId="44" fontId="8" fillId="3" borderId="1" xfId="1" applyNumberFormat="1" applyFont="1" applyFill="1" applyBorder="1"/>
    <xf numFmtId="44" fontId="2" fillId="2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3" borderId="2" xfId="1" applyNumberFormat="1" applyFont="1" applyFill="1" applyBorder="1"/>
    <xf numFmtId="164" fontId="4" fillId="4" borderId="2" xfId="1" applyNumberFormat="1" applyFont="1" applyFill="1" applyBorder="1"/>
    <xf numFmtId="164" fontId="5" fillId="0" borderId="2" xfId="2" applyNumberFormat="1" applyFont="1" applyFill="1" applyBorder="1"/>
    <xf numFmtId="164" fontId="6" fillId="3" borderId="2" xfId="1" applyNumberFormat="1" applyFont="1" applyFill="1" applyBorder="1"/>
    <xf numFmtId="164" fontId="5" fillId="5" borderId="2" xfId="2" applyNumberFormat="1" applyFont="1" applyFill="1" applyBorder="1"/>
    <xf numFmtId="164" fontId="2" fillId="2" borderId="2" xfId="1" applyNumberFormat="1" applyFont="1" applyFill="1" applyBorder="1"/>
    <xf numFmtId="165" fontId="2" fillId="2" borderId="2" xfId="3" applyNumberFormat="1" applyFont="1" applyFill="1" applyBorder="1"/>
    <xf numFmtId="42" fontId="3" fillId="3" borderId="2" xfId="2" applyFont="1" applyFill="1" applyBorder="1" applyAlignment="1">
      <alignment horizontal="left"/>
    </xf>
    <xf numFmtId="164" fontId="7" fillId="2" borderId="2" xfId="1" applyNumberFormat="1" applyFont="1" applyFill="1" applyBorder="1"/>
    <xf numFmtId="44" fontId="3" fillId="3" borderId="2" xfId="1" applyNumberFormat="1" applyFont="1" applyFill="1" applyBorder="1"/>
    <xf numFmtId="44" fontId="8" fillId="3" borderId="2" xfId="1" applyNumberFormat="1" applyFont="1" applyFill="1" applyBorder="1"/>
    <xf numFmtId="44" fontId="2" fillId="2" borderId="2" xfId="1" applyNumberFormat="1" applyFont="1" applyFill="1" applyBorder="1"/>
    <xf numFmtId="0" fontId="2" fillId="2" borderId="5" xfId="0" applyFont="1" applyFill="1" applyBorder="1" applyAlignment="1">
      <alignment horizontal="center"/>
    </xf>
    <xf numFmtId="164" fontId="3" fillId="3" borderId="6" xfId="1" applyNumberFormat="1" applyFont="1" applyFill="1" applyBorder="1"/>
    <xf numFmtId="164" fontId="4" fillId="4" borderId="6" xfId="1" applyNumberFormat="1" applyFont="1" applyFill="1" applyBorder="1"/>
    <xf numFmtId="164" fontId="5" fillId="0" borderId="6" xfId="2" applyNumberFormat="1" applyFont="1" applyFill="1" applyBorder="1"/>
    <xf numFmtId="164" fontId="6" fillId="3" borderId="6" xfId="1" applyNumberFormat="1" applyFont="1" applyFill="1" applyBorder="1"/>
    <xf numFmtId="164" fontId="5" fillId="5" borderId="6" xfId="2" applyNumberFormat="1" applyFont="1" applyFill="1" applyBorder="1"/>
    <xf numFmtId="164" fontId="2" fillId="2" borderId="6" xfId="1" applyNumberFormat="1" applyFont="1" applyFill="1" applyBorder="1"/>
    <xf numFmtId="165" fontId="2" fillId="2" borderId="6" xfId="3" applyNumberFormat="1" applyFont="1" applyFill="1" applyBorder="1"/>
    <xf numFmtId="42" fontId="3" fillId="3" borderId="6" xfId="2" applyFont="1" applyFill="1" applyBorder="1" applyAlignment="1">
      <alignment horizontal="left"/>
    </xf>
    <xf numFmtId="164" fontId="7" fillId="2" borderId="6" xfId="1" applyNumberFormat="1" applyFont="1" applyFill="1" applyBorder="1"/>
    <xf numFmtId="44" fontId="3" fillId="3" borderId="6" xfId="1" applyNumberFormat="1" applyFont="1" applyFill="1" applyBorder="1"/>
    <xf numFmtId="44" fontId="8" fillId="3" borderId="6" xfId="1" applyNumberFormat="1" applyFont="1" applyFill="1" applyBorder="1"/>
    <xf numFmtId="44" fontId="2" fillId="2" borderId="6" xfId="1" applyNumberFormat="1" applyFont="1" applyFill="1" applyBorder="1"/>
    <xf numFmtId="165" fontId="2" fillId="2" borderId="7" xfId="3" applyNumberFormat="1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67" fontId="5" fillId="0" borderId="1" xfId="2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7" xfId="0" applyFont="1" applyBorder="1"/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5</xdr:row>
      <xdr:rowOff>1</xdr:rowOff>
    </xdr:from>
    <xdr:to>
      <xdr:col>24</xdr:col>
      <xdr:colOff>381000</xdr:colOff>
      <xdr:row>22</xdr:row>
      <xdr:rowOff>23813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05D456F-C5A5-4C85-AF36-9BA236FF3A59}"/>
            </a:ext>
          </a:extLst>
        </xdr:cNvPr>
        <xdr:cNvSpPr txBox="1"/>
      </xdr:nvSpPr>
      <xdr:spPr>
        <a:xfrm>
          <a:off x="13608844" y="964407"/>
          <a:ext cx="5619750" cy="3286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Supuestos:</a:t>
          </a:r>
          <a:br>
            <a:rPr lang="es-CL" sz="1100"/>
          </a:br>
          <a:r>
            <a:rPr lang="es-CL" sz="1100"/>
            <a:t>Supuesto 1</a:t>
          </a:r>
          <a:br>
            <a:rPr lang="es-CL" sz="1100"/>
          </a:br>
          <a:r>
            <a:rPr lang="es-CL" sz="1100"/>
            <a:t>Supuesto 2</a:t>
          </a:r>
          <a:br>
            <a:rPr lang="es-CL" sz="1100"/>
          </a:br>
          <a:r>
            <a:rPr lang="es-CL" sz="1100"/>
            <a:t>Supuesto 3</a:t>
          </a:r>
        </a:p>
        <a:p>
          <a:r>
            <a:rPr lang="es-CL" sz="1100"/>
            <a:t>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3</xdr:row>
      <xdr:rowOff>9525</xdr:rowOff>
    </xdr:from>
    <xdr:to>
      <xdr:col>19</xdr:col>
      <xdr:colOff>285750</xdr:colOff>
      <xdr:row>20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896BBA9-7775-6A6A-3D5B-9F8274C3959E}"/>
            </a:ext>
          </a:extLst>
        </xdr:cNvPr>
        <xdr:cNvSpPr txBox="1"/>
      </xdr:nvSpPr>
      <xdr:spPr>
        <a:xfrm>
          <a:off x="10610850" y="581025"/>
          <a:ext cx="5581650" cy="3286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Supuestos:</a:t>
          </a:r>
          <a:br>
            <a:rPr lang="es-CL" sz="1100"/>
          </a:br>
          <a:r>
            <a:rPr lang="es-CL" sz="1100"/>
            <a:t>Supuesto 1</a:t>
          </a:r>
          <a:br>
            <a:rPr lang="es-CL" sz="1100"/>
          </a:br>
          <a:r>
            <a:rPr lang="es-CL" sz="1100"/>
            <a:t>Supuesto 2</a:t>
          </a:r>
          <a:br>
            <a:rPr lang="es-CL" sz="1100"/>
          </a:br>
          <a:r>
            <a:rPr lang="es-CL" sz="1100"/>
            <a:t>Supuesto 3</a:t>
          </a:r>
        </a:p>
        <a:p>
          <a:r>
            <a:rPr lang="es-CL" sz="1100"/>
            <a:t>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c\OneDrive\AINTECH\Valuation%20AINTECH-Scenario%20A%20(75M)%20&amp;%20Res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en"/>
      <sheetName val="Tasa de Descuento"/>
      <sheetName val="Plan de Expansión"/>
      <sheetName val="Registro de Licencia"/>
      <sheetName val="Presupuesto de Inversión"/>
      <sheetName val="Long Last"/>
      <sheetName val="Construction"/>
      <sheetName val="Electronics"/>
      <sheetName val="Blue Catalyst"/>
      <sheetName val="R&amp;D"/>
      <sheetName val="Headquarters"/>
      <sheetName val="Capital de Trabajo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A0530-EB64-468F-A0D6-99E70CD2C1F3}">
  <dimension ref="B3:P44"/>
  <sheetViews>
    <sheetView tabSelected="1" zoomScale="80" zoomScaleNormal="80" workbookViewId="0">
      <selection activeCell="V25" sqref="V25"/>
    </sheetView>
  </sheetViews>
  <sheetFormatPr baseColWidth="10" defaultRowHeight="15" x14ac:dyDescent="0.25"/>
  <cols>
    <col min="3" max="3" width="34.42578125" bestFit="1" customWidth="1"/>
    <col min="4" max="4" width="9.28515625" bestFit="1" customWidth="1"/>
    <col min="5" max="5" width="9.140625" bestFit="1" customWidth="1"/>
    <col min="6" max="6" width="9.28515625" bestFit="1" customWidth="1"/>
    <col min="7" max="7" width="9.85546875" bestFit="1" customWidth="1"/>
    <col min="8" max="8" width="10.28515625" bestFit="1" customWidth="1"/>
    <col min="9" max="9" width="10.140625" bestFit="1" customWidth="1"/>
    <col min="10" max="10" width="10.85546875" bestFit="1" customWidth="1"/>
    <col min="11" max="11" width="10.5703125" bestFit="1" customWidth="1"/>
    <col min="12" max="13" width="10.7109375" bestFit="1" customWidth="1"/>
    <col min="14" max="14" width="10.5703125" bestFit="1" customWidth="1"/>
    <col min="15" max="15" width="10.42578125" bestFit="1" customWidth="1"/>
    <col min="16" max="16" width="12.140625" bestFit="1" customWidth="1"/>
  </cols>
  <sheetData>
    <row r="3" spans="2:16" ht="15" customHeight="1" x14ac:dyDescent="0.25">
      <c r="B3" s="31" t="s">
        <v>47</v>
      </c>
      <c r="C3" s="32" t="s">
        <v>33</v>
      </c>
      <c r="D3" s="26" t="s">
        <v>34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60"/>
      <c r="P3" s="61"/>
    </row>
    <row r="4" spans="2:16" ht="15.75" thickBot="1" x14ac:dyDescent="0.3">
      <c r="B4" s="31"/>
      <c r="C4" s="32"/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41</v>
      </c>
      <c r="K4" s="1" t="s">
        <v>42</v>
      </c>
      <c r="L4" s="1" t="s">
        <v>43</v>
      </c>
      <c r="M4" s="1" t="s">
        <v>44</v>
      </c>
      <c r="N4" s="1" t="s">
        <v>45</v>
      </c>
      <c r="O4" s="1" t="s">
        <v>46</v>
      </c>
      <c r="P4" s="59" t="s">
        <v>48</v>
      </c>
    </row>
    <row r="5" spans="2:16" x14ac:dyDescent="0.25">
      <c r="B5" s="62" t="s">
        <v>31</v>
      </c>
      <c r="C5" s="63">
        <v>1</v>
      </c>
      <c r="D5" s="64">
        <v>5</v>
      </c>
      <c r="E5" s="64">
        <v>6</v>
      </c>
      <c r="F5" s="64">
        <v>7</v>
      </c>
      <c r="G5" s="64">
        <v>8</v>
      </c>
      <c r="H5" s="64">
        <v>9</v>
      </c>
      <c r="I5" s="64">
        <v>10</v>
      </c>
      <c r="J5" s="64">
        <v>11</v>
      </c>
      <c r="K5" s="64">
        <v>12</v>
      </c>
      <c r="L5" s="64">
        <v>13</v>
      </c>
      <c r="M5" s="64">
        <v>14</v>
      </c>
      <c r="N5" s="64">
        <v>15</v>
      </c>
      <c r="O5" s="65">
        <v>16</v>
      </c>
      <c r="P5" s="66">
        <f>SUM(D5:O5)</f>
        <v>126</v>
      </c>
    </row>
    <row r="6" spans="2:16" ht="15.75" thickBot="1" x14ac:dyDescent="0.3">
      <c r="B6" s="62" t="s">
        <v>32</v>
      </c>
      <c r="C6" s="63">
        <v>2</v>
      </c>
      <c r="D6" s="64">
        <v>1</v>
      </c>
      <c r="E6" s="64">
        <v>2</v>
      </c>
      <c r="F6" s="64">
        <v>3</v>
      </c>
      <c r="G6" s="64">
        <v>4</v>
      </c>
      <c r="H6" s="64">
        <v>5</v>
      </c>
      <c r="I6" s="64">
        <v>6</v>
      </c>
      <c r="J6" s="64">
        <v>7</v>
      </c>
      <c r="K6" s="64">
        <v>8</v>
      </c>
      <c r="L6" s="64">
        <v>9</v>
      </c>
      <c r="M6" s="64">
        <v>10</v>
      </c>
      <c r="N6" s="64">
        <v>11</v>
      </c>
      <c r="O6" s="65">
        <v>12</v>
      </c>
      <c r="P6" s="67">
        <f>SUM(D6:O6)</f>
        <v>78</v>
      </c>
    </row>
    <row r="10" spans="2:16" ht="15.75" thickBot="1" x14ac:dyDescent="0.3">
      <c r="D10" s="27">
        <v>2022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2:16" x14ac:dyDescent="0.25">
      <c r="C11" s="1" t="s">
        <v>30</v>
      </c>
      <c r="D11" s="1" t="s">
        <v>35</v>
      </c>
      <c r="E11" s="1" t="s">
        <v>36</v>
      </c>
      <c r="F11" s="1" t="s">
        <v>37</v>
      </c>
      <c r="G11" s="1" t="s">
        <v>38</v>
      </c>
      <c r="H11" s="1" t="s">
        <v>39</v>
      </c>
      <c r="I11" s="1" t="s">
        <v>40</v>
      </c>
      <c r="J11" s="1" t="s">
        <v>41</v>
      </c>
      <c r="K11" s="1" t="s">
        <v>42</v>
      </c>
      <c r="L11" s="1" t="s">
        <v>43</v>
      </c>
      <c r="M11" s="1" t="s">
        <v>44</v>
      </c>
      <c r="N11" s="1" t="s">
        <v>45</v>
      </c>
      <c r="O11" s="30" t="s">
        <v>46</v>
      </c>
      <c r="P11" s="45" t="s">
        <v>48</v>
      </c>
    </row>
    <row r="12" spans="2:16" x14ac:dyDescent="0.25">
      <c r="C12" s="2" t="s">
        <v>1</v>
      </c>
      <c r="D12" s="3">
        <f>D13</f>
        <v>7</v>
      </c>
      <c r="E12" s="3">
        <f>E13</f>
        <v>10</v>
      </c>
      <c r="F12" s="3">
        <f t="shared" ref="F12:P12" si="0">F13</f>
        <v>13</v>
      </c>
      <c r="G12" s="3">
        <f t="shared" si="0"/>
        <v>16</v>
      </c>
      <c r="H12" s="3">
        <f t="shared" si="0"/>
        <v>19</v>
      </c>
      <c r="I12" s="3">
        <f t="shared" si="0"/>
        <v>22</v>
      </c>
      <c r="J12" s="3">
        <f t="shared" si="0"/>
        <v>25</v>
      </c>
      <c r="K12" s="3">
        <f t="shared" si="0"/>
        <v>28</v>
      </c>
      <c r="L12" s="3">
        <f t="shared" si="0"/>
        <v>31</v>
      </c>
      <c r="M12" s="3">
        <f t="shared" si="0"/>
        <v>34</v>
      </c>
      <c r="N12" s="3">
        <f t="shared" si="0"/>
        <v>37</v>
      </c>
      <c r="O12" s="33">
        <f t="shared" si="0"/>
        <v>40</v>
      </c>
      <c r="P12" s="46">
        <f>SUM(D12:O12)</f>
        <v>282</v>
      </c>
    </row>
    <row r="13" spans="2:16" x14ac:dyDescent="0.25">
      <c r="C13" s="4" t="s">
        <v>2</v>
      </c>
      <c r="D13" s="5">
        <f t="shared" ref="D13:I13" si="1">SUM(D14:D18)</f>
        <v>7</v>
      </c>
      <c r="E13" s="5">
        <f t="shared" si="1"/>
        <v>10</v>
      </c>
      <c r="F13" s="5">
        <f t="shared" si="1"/>
        <v>13</v>
      </c>
      <c r="G13" s="5">
        <f t="shared" si="1"/>
        <v>16</v>
      </c>
      <c r="H13" s="5">
        <f t="shared" si="1"/>
        <v>19</v>
      </c>
      <c r="I13" s="5">
        <f t="shared" si="1"/>
        <v>22</v>
      </c>
      <c r="J13" s="5">
        <f t="shared" ref="J13:O13" si="2">SUM(J14:J18)</f>
        <v>25</v>
      </c>
      <c r="K13" s="5">
        <f t="shared" si="2"/>
        <v>28</v>
      </c>
      <c r="L13" s="5">
        <f t="shared" si="2"/>
        <v>31</v>
      </c>
      <c r="M13" s="5">
        <f t="shared" si="2"/>
        <v>34</v>
      </c>
      <c r="N13" s="5">
        <f t="shared" si="2"/>
        <v>37</v>
      </c>
      <c r="O13" s="34">
        <f t="shared" si="2"/>
        <v>40</v>
      </c>
      <c r="P13" s="47">
        <f t="shared" ref="P13:P42" si="3">SUM(D13:O13)</f>
        <v>282</v>
      </c>
    </row>
    <row r="14" spans="2:16" x14ac:dyDescent="0.25">
      <c r="C14" s="6" t="s">
        <v>24</v>
      </c>
      <c r="D14" s="7">
        <f>D5*$C$5</f>
        <v>5</v>
      </c>
      <c r="E14" s="7">
        <f t="shared" ref="E14:O14" si="4">E5*$C$5</f>
        <v>6</v>
      </c>
      <c r="F14" s="7">
        <f t="shared" si="4"/>
        <v>7</v>
      </c>
      <c r="G14" s="7">
        <f t="shared" si="4"/>
        <v>8</v>
      </c>
      <c r="H14" s="7">
        <f t="shared" si="4"/>
        <v>9</v>
      </c>
      <c r="I14" s="7">
        <f t="shared" si="4"/>
        <v>10</v>
      </c>
      <c r="J14" s="7">
        <f t="shared" si="4"/>
        <v>11</v>
      </c>
      <c r="K14" s="7">
        <f t="shared" si="4"/>
        <v>12</v>
      </c>
      <c r="L14" s="7">
        <f t="shared" si="4"/>
        <v>13</v>
      </c>
      <c r="M14" s="7">
        <f t="shared" si="4"/>
        <v>14</v>
      </c>
      <c r="N14" s="7">
        <f t="shared" si="4"/>
        <v>15</v>
      </c>
      <c r="O14" s="35">
        <f t="shared" si="4"/>
        <v>16</v>
      </c>
      <c r="P14" s="48">
        <f t="shared" si="3"/>
        <v>126</v>
      </c>
    </row>
    <row r="15" spans="2:16" x14ac:dyDescent="0.25">
      <c r="C15" s="6" t="s">
        <v>25</v>
      </c>
      <c r="D15" s="7">
        <f>D6*$C$6</f>
        <v>2</v>
      </c>
      <c r="E15" s="7">
        <f t="shared" ref="E15:O15" si="5">E6*$C$6</f>
        <v>4</v>
      </c>
      <c r="F15" s="7">
        <f t="shared" si="5"/>
        <v>6</v>
      </c>
      <c r="G15" s="7">
        <f t="shared" si="5"/>
        <v>8</v>
      </c>
      <c r="H15" s="7">
        <f t="shared" si="5"/>
        <v>10</v>
      </c>
      <c r="I15" s="7">
        <f t="shared" si="5"/>
        <v>12</v>
      </c>
      <c r="J15" s="7">
        <f t="shared" si="5"/>
        <v>14</v>
      </c>
      <c r="K15" s="7">
        <f t="shared" si="5"/>
        <v>16</v>
      </c>
      <c r="L15" s="7">
        <f t="shared" si="5"/>
        <v>18</v>
      </c>
      <c r="M15" s="7">
        <f t="shared" si="5"/>
        <v>20</v>
      </c>
      <c r="N15" s="7">
        <f t="shared" si="5"/>
        <v>22</v>
      </c>
      <c r="O15" s="35">
        <f t="shared" si="5"/>
        <v>24</v>
      </c>
      <c r="P15" s="48">
        <f t="shared" si="3"/>
        <v>156</v>
      </c>
    </row>
    <row r="16" spans="2:16" x14ac:dyDescent="0.25"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35"/>
      <c r="P16" s="48">
        <f t="shared" si="3"/>
        <v>0</v>
      </c>
    </row>
    <row r="17" spans="3:16" x14ac:dyDescent="0.25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35"/>
      <c r="P17" s="48">
        <f t="shared" si="3"/>
        <v>0</v>
      </c>
    </row>
    <row r="18" spans="3:16" x14ac:dyDescent="0.25"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35"/>
      <c r="P18" s="48">
        <f t="shared" si="3"/>
        <v>0</v>
      </c>
    </row>
    <row r="19" spans="3:16" x14ac:dyDescent="0.25">
      <c r="C19" s="8" t="s">
        <v>4</v>
      </c>
      <c r="D19" s="9">
        <f>SUM(D20:D23)</f>
        <v>2</v>
      </c>
      <c r="E19" s="9">
        <f t="shared" ref="E19:I19" si="6">SUM(E20:E23)</f>
        <v>2</v>
      </c>
      <c r="F19" s="9">
        <f t="shared" si="6"/>
        <v>2</v>
      </c>
      <c r="G19" s="9">
        <f t="shared" si="6"/>
        <v>2</v>
      </c>
      <c r="H19" s="9">
        <f t="shared" si="6"/>
        <v>2</v>
      </c>
      <c r="I19" s="9">
        <f t="shared" si="6"/>
        <v>2</v>
      </c>
      <c r="J19" s="9">
        <f t="shared" ref="J19" si="7">SUM(J20:J23)</f>
        <v>2</v>
      </c>
      <c r="K19" s="9">
        <f t="shared" ref="K19" si="8">SUM(K20:K23)</f>
        <v>2</v>
      </c>
      <c r="L19" s="9">
        <f t="shared" ref="L19" si="9">SUM(L20:L23)</f>
        <v>2</v>
      </c>
      <c r="M19" s="9">
        <f t="shared" ref="M19" si="10">SUM(M20:M23)</f>
        <v>2</v>
      </c>
      <c r="N19" s="9">
        <f t="shared" ref="N19" si="11">SUM(N20:N23)</f>
        <v>2</v>
      </c>
      <c r="O19" s="36">
        <f t="shared" ref="O19:P19" si="12">SUM(O20:O23)</f>
        <v>2</v>
      </c>
      <c r="P19" s="49">
        <f t="shared" si="3"/>
        <v>24</v>
      </c>
    </row>
    <row r="20" spans="3:16" x14ac:dyDescent="0.25">
      <c r="C20" s="13" t="s">
        <v>26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37">
        <v>1</v>
      </c>
      <c r="P20" s="50">
        <f t="shared" si="3"/>
        <v>12</v>
      </c>
    </row>
    <row r="21" spans="3:16" x14ac:dyDescent="0.25">
      <c r="C21" s="13" t="s">
        <v>27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21">
        <v>1</v>
      </c>
      <c r="J21" s="21">
        <v>1</v>
      </c>
      <c r="K21" s="21">
        <v>1</v>
      </c>
      <c r="L21" s="21">
        <v>1</v>
      </c>
      <c r="M21" s="21">
        <v>1</v>
      </c>
      <c r="N21" s="21">
        <v>1</v>
      </c>
      <c r="O21" s="37">
        <v>1</v>
      </c>
      <c r="P21" s="50">
        <f t="shared" si="3"/>
        <v>12</v>
      </c>
    </row>
    <row r="22" spans="3:16" x14ac:dyDescent="0.25">
      <c r="C22" s="1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37"/>
      <c r="P22" s="50">
        <f t="shared" si="3"/>
        <v>0</v>
      </c>
    </row>
    <row r="23" spans="3:16" x14ac:dyDescent="0.25">
      <c r="C23" s="1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37"/>
      <c r="P23" s="50">
        <f t="shared" si="3"/>
        <v>0</v>
      </c>
    </row>
    <row r="24" spans="3:16" x14ac:dyDescent="0.25">
      <c r="C24" s="10" t="s">
        <v>5</v>
      </c>
      <c r="D24" s="11">
        <f>D12-D19</f>
        <v>5</v>
      </c>
      <c r="E24" s="11">
        <f>E12-E19</f>
        <v>8</v>
      </c>
      <c r="F24" s="11">
        <f>F12-F19</f>
        <v>11</v>
      </c>
      <c r="G24" s="11">
        <f>G12-G19</f>
        <v>14</v>
      </c>
      <c r="H24" s="11">
        <f>H12-H19</f>
        <v>17</v>
      </c>
      <c r="I24" s="11">
        <f>I12-I19</f>
        <v>20</v>
      </c>
      <c r="J24" s="11">
        <f t="shared" ref="J24:O24" si="13">J12-J19</f>
        <v>23</v>
      </c>
      <c r="K24" s="11">
        <f t="shared" si="13"/>
        <v>26</v>
      </c>
      <c r="L24" s="11">
        <f t="shared" si="13"/>
        <v>29</v>
      </c>
      <c r="M24" s="11">
        <f t="shared" si="13"/>
        <v>32</v>
      </c>
      <c r="N24" s="11">
        <f t="shared" si="13"/>
        <v>35</v>
      </c>
      <c r="O24" s="38">
        <f t="shared" si="13"/>
        <v>38</v>
      </c>
      <c r="P24" s="51">
        <f t="shared" si="3"/>
        <v>258</v>
      </c>
    </row>
    <row r="25" spans="3:16" x14ac:dyDescent="0.25"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8"/>
      <c r="P25" s="51">
        <f t="shared" si="3"/>
        <v>0</v>
      </c>
    </row>
    <row r="26" spans="3:16" x14ac:dyDescent="0.25">
      <c r="C26" s="10" t="s">
        <v>6</v>
      </c>
      <c r="D26" s="12">
        <f>IF(D24,D24/D12,0)</f>
        <v>0.7142857142857143</v>
      </c>
      <c r="E26" s="12">
        <f>IF(E24,E24/E12,0)</f>
        <v>0.8</v>
      </c>
      <c r="F26" s="12">
        <f>IF(F24,F24/F12,0)</f>
        <v>0.84615384615384615</v>
      </c>
      <c r="G26" s="12">
        <f>IF(G24,G24/G12,0)</f>
        <v>0.875</v>
      </c>
      <c r="H26" s="12">
        <f>IF(H24,H24/H12,0)</f>
        <v>0.89473684210526316</v>
      </c>
      <c r="I26" s="12">
        <f>IF(I24,I24/I12,0)</f>
        <v>0.90909090909090906</v>
      </c>
      <c r="J26" s="12">
        <f t="shared" ref="J26:O26" si="14">IF(J24,J24/J12,0)</f>
        <v>0.92</v>
      </c>
      <c r="K26" s="12">
        <f t="shared" si="14"/>
        <v>0.9285714285714286</v>
      </c>
      <c r="L26" s="12">
        <f t="shared" si="14"/>
        <v>0.93548387096774188</v>
      </c>
      <c r="M26" s="12">
        <f t="shared" si="14"/>
        <v>0.94117647058823528</v>
      </c>
      <c r="N26" s="12">
        <f t="shared" si="14"/>
        <v>0.94594594594594594</v>
      </c>
      <c r="O26" s="39">
        <f t="shared" si="14"/>
        <v>0.95</v>
      </c>
      <c r="P26" s="52">
        <f t="shared" si="3"/>
        <v>10.660445027709084</v>
      </c>
    </row>
    <row r="27" spans="3:16" x14ac:dyDescent="0.25">
      <c r="C27" s="2" t="s">
        <v>7</v>
      </c>
      <c r="D27" s="3">
        <f>SUM(D28:D31)</f>
        <v>3</v>
      </c>
      <c r="E27" s="3">
        <f t="shared" ref="E27:I27" si="15">SUM(E28:E31)</f>
        <v>3</v>
      </c>
      <c r="F27" s="3">
        <f t="shared" si="15"/>
        <v>3</v>
      </c>
      <c r="G27" s="3">
        <f t="shared" si="15"/>
        <v>3</v>
      </c>
      <c r="H27" s="3">
        <f t="shared" si="15"/>
        <v>3</v>
      </c>
      <c r="I27" s="3">
        <f t="shared" si="15"/>
        <v>3</v>
      </c>
      <c r="J27" s="3">
        <f t="shared" ref="J27" si="16">SUM(J28:J31)</f>
        <v>3</v>
      </c>
      <c r="K27" s="3">
        <f t="shared" ref="K27" si="17">SUM(K28:K31)</f>
        <v>3</v>
      </c>
      <c r="L27" s="3">
        <f t="shared" ref="L27" si="18">SUM(L28:L31)</f>
        <v>3</v>
      </c>
      <c r="M27" s="3">
        <f t="shared" ref="M27" si="19">SUM(M28:M31)</f>
        <v>3</v>
      </c>
      <c r="N27" s="3">
        <f t="shared" ref="N27" si="20">SUM(N28:N31)</f>
        <v>3</v>
      </c>
      <c r="O27" s="33">
        <f t="shared" ref="O27:P27" si="21">SUM(O28:O31)</f>
        <v>3</v>
      </c>
      <c r="P27" s="46">
        <f t="shared" si="3"/>
        <v>36</v>
      </c>
    </row>
    <row r="28" spans="3:16" x14ac:dyDescent="0.25">
      <c r="C28" s="4" t="s">
        <v>8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34">
        <v>1</v>
      </c>
      <c r="P28" s="47">
        <f t="shared" si="3"/>
        <v>12</v>
      </c>
    </row>
    <row r="29" spans="3:16" x14ac:dyDescent="0.25">
      <c r="C29" s="4" t="s">
        <v>9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34">
        <v>1</v>
      </c>
      <c r="P29" s="47">
        <f t="shared" si="3"/>
        <v>12</v>
      </c>
    </row>
    <row r="30" spans="3:16" x14ac:dyDescent="0.25">
      <c r="C30" s="4" t="s">
        <v>10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  <c r="N30" s="5">
        <v>1</v>
      </c>
      <c r="O30" s="34">
        <v>1</v>
      </c>
      <c r="P30" s="47">
        <f t="shared" si="3"/>
        <v>12</v>
      </c>
    </row>
    <row r="31" spans="3:16" x14ac:dyDescent="0.25">
      <c r="C31" s="4" t="s">
        <v>28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34">
        <v>0</v>
      </c>
      <c r="P31" s="47">
        <f t="shared" si="3"/>
        <v>0</v>
      </c>
    </row>
    <row r="32" spans="3:16" x14ac:dyDescent="0.25">
      <c r="C32" s="10" t="s">
        <v>11</v>
      </c>
      <c r="D32" s="11">
        <f>D24-D27</f>
        <v>2</v>
      </c>
      <c r="E32" s="11">
        <f>E24-E27</f>
        <v>5</v>
      </c>
      <c r="F32" s="11">
        <f>F24-F27</f>
        <v>8</v>
      </c>
      <c r="G32" s="11">
        <f>G24-G27</f>
        <v>11</v>
      </c>
      <c r="H32" s="11">
        <f>H24-H27</f>
        <v>14</v>
      </c>
      <c r="I32" s="11">
        <f>I24-I27</f>
        <v>17</v>
      </c>
      <c r="J32" s="11">
        <f t="shared" ref="J32:O32" si="22">J24-J27</f>
        <v>20</v>
      </c>
      <c r="K32" s="11">
        <f t="shared" si="22"/>
        <v>23</v>
      </c>
      <c r="L32" s="11">
        <f t="shared" si="22"/>
        <v>26</v>
      </c>
      <c r="M32" s="11">
        <f t="shared" si="22"/>
        <v>29</v>
      </c>
      <c r="N32" s="11">
        <f t="shared" si="22"/>
        <v>32</v>
      </c>
      <c r="O32" s="38">
        <f t="shared" si="22"/>
        <v>35</v>
      </c>
      <c r="P32" s="51">
        <f t="shared" si="3"/>
        <v>222</v>
      </c>
    </row>
    <row r="33" spans="3:16" x14ac:dyDescent="0.25">
      <c r="C33" s="10" t="s">
        <v>50</v>
      </c>
      <c r="D33" s="12">
        <f>IF(D32,D32/D12,0)</f>
        <v>0.2857142857142857</v>
      </c>
      <c r="E33" s="12">
        <f>IF(E32,E32/E12,0)</f>
        <v>0.5</v>
      </c>
      <c r="F33" s="12">
        <f>IF(F32,F32/F12,0)</f>
        <v>0.61538461538461542</v>
      </c>
      <c r="G33" s="12">
        <f>IF(G32,G32/G12,0)</f>
        <v>0.6875</v>
      </c>
      <c r="H33" s="12">
        <f>IF(H32,H32/H12,0)</f>
        <v>0.73684210526315785</v>
      </c>
      <c r="I33" s="12">
        <f>IF(I32,I32/I12,0)</f>
        <v>0.77272727272727271</v>
      </c>
      <c r="J33" s="12">
        <f t="shared" ref="J33:P33" si="23">IF(J32,J32/J12,0)</f>
        <v>0.8</v>
      </c>
      <c r="K33" s="12">
        <f t="shared" si="23"/>
        <v>0.8214285714285714</v>
      </c>
      <c r="L33" s="12">
        <f t="shared" si="23"/>
        <v>0.83870967741935487</v>
      </c>
      <c r="M33" s="12">
        <f t="shared" si="23"/>
        <v>0.8529411764705882</v>
      </c>
      <c r="N33" s="12">
        <f t="shared" si="23"/>
        <v>0.86486486486486491</v>
      </c>
      <c r="O33" s="39">
        <f t="shared" si="23"/>
        <v>0.875</v>
      </c>
      <c r="P33" s="52">
        <f t="shared" si="3"/>
        <v>8.6511125692727102</v>
      </c>
    </row>
    <row r="34" spans="3:16" x14ac:dyDescent="0.25">
      <c r="C34" s="2" t="s">
        <v>13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40">
        <v>0</v>
      </c>
      <c r="P34" s="53">
        <f t="shared" si="3"/>
        <v>0</v>
      </c>
    </row>
    <row r="35" spans="3:16" x14ac:dyDescent="0.25">
      <c r="C35" s="2" t="s">
        <v>14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40">
        <v>0</v>
      </c>
      <c r="P35" s="53">
        <f t="shared" si="3"/>
        <v>0</v>
      </c>
    </row>
    <row r="36" spans="3:16" x14ac:dyDescent="0.25">
      <c r="C36" s="2" t="s">
        <v>15</v>
      </c>
      <c r="D36" s="14">
        <v>0</v>
      </c>
      <c r="E36" s="14">
        <f>IF(D41&lt;0,D41,0)</f>
        <v>0</v>
      </c>
      <c r="F36" s="14">
        <f t="shared" ref="F36:I36" si="24">IF(E41&lt;0,E41,0)</f>
        <v>0</v>
      </c>
      <c r="G36" s="14">
        <f t="shared" si="24"/>
        <v>0</v>
      </c>
      <c r="H36" s="14">
        <f t="shared" si="24"/>
        <v>0</v>
      </c>
      <c r="I36" s="14">
        <f t="shared" si="24"/>
        <v>0</v>
      </c>
      <c r="J36" s="14">
        <f t="shared" ref="J36" si="25">IF(I41&lt;0,I41,0)</f>
        <v>0</v>
      </c>
      <c r="K36" s="14">
        <f t="shared" ref="K36" si="26">IF(J41&lt;0,J41,0)</f>
        <v>0</v>
      </c>
      <c r="L36" s="14">
        <f t="shared" ref="L36" si="27">IF(K41&lt;0,K41,0)</f>
        <v>0</v>
      </c>
      <c r="M36" s="14">
        <f t="shared" ref="M36" si="28">IF(L41&lt;0,L41,0)</f>
        <v>0</v>
      </c>
      <c r="N36" s="14">
        <f t="shared" ref="N36" si="29">IF(M41&lt;0,M41,0)</f>
        <v>0</v>
      </c>
      <c r="O36" s="40">
        <f t="shared" ref="O36:P36" si="30">IF(N41&lt;0,N41,0)</f>
        <v>0</v>
      </c>
      <c r="P36" s="53">
        <f t="shared" si="3"/>
        <v>0</v>
      </c>
    </row>
    <row r="37" spans="3:16" x14ac:dyDescent="0.25">
      <c r="C37" s="15" t="s">
        <v>16</v>
      </c>
      <c r="D37" s="16">
        <f>D32-D35-D34+D36</f>
        <v>2</v>
      </c>
      <c r="E37" s="16">
        <f t="shared" ref="E37:I37" si="31">E32-E35-E34+E36</f>
        <v>5</v>
      </c>
      <c r="F37" s="16">
        <f t="shared" si="31"/>
        <v>8</v>
      </c>
      <c r="G37" s="16">
        <f t="shared" si="31"/>
        <v>11</v>
      </c>
      <c r="H37" s="16">
        <f t="shared" si="31"/>
        <v>14</v>
      </c>
      <c r="I37" s="16">
        <f t="shared" si="31"/>
        <v>17</v>
      </c>
      <c r="J37" s="16">
        <f t="shared" ref="J37:O37" si="32">J32-J35-J34+J36</f>
        <v>20</v>
      </c>
      <c r="K37" s="16">
        <f t="shared" si="32"/>
        <v>23</v>
      </c>
      <c r="L37" s="16">
        <f t="shared" si="32"/>
        <v>26</v>
      </c>
      <c r="M37" s="16">
        <f t="shared" si="32"/>
        <v>29</v>
      </c>
      <c r="N37" s="16">
        <f t="shared" si="32"/>
        <v>32</v>
      </c>
      <c r="O37" s="41">
        <f t="shared" si="32"/>
        <v>35</v>
      </c>
      <c r="P37" s="54">
        <f t="shared" si="3"/>
        <v>222</v>
      </c>
    </row>
    <row r="38" spans="3:16" x14ac:dyDescent="0.25">
      <c r="C38" s="2" t="s">
        <v>17</v>
      </c>
      <c r="D38" s="23">
        <f>IF(D37&gt;0,D37*$D$44,0)</f>
        <v>0.54</v>
      </c>
      <c r="E38" s="23">
        <f t="shared" ref="E38:P38" si="33">IF(E37&gt;0,E37*$D$44,0)</f>
        <v>1.35</v>
      </c>
      <c r="F38" s="23">
        <f t="shared" si="33"/>
        <v>2.16</v>
      </c>
      <c r="G38" s="23">
        <f t="shared" si="33"/>
        <v>2.97</v>
      </c>
      <c r="H38" s="23">
        <f t="shared" si="33"/>
        <v>3.7800000000000002</v>
      </c>
      <c r="I38" s="23">
        <f t="shared" si="33"/>
        <v>4.59</v>
      </c>
      <c r="J38" s="23">
        <f t="shared" si="33"/>
        <v>5.4</v>
      </c>
      <c r="K38" s="23">
        <f t="shared" si="33"/>
        <v>6.2100000000000009</v>
      </c>
      <c r="L38" s="23">
        <f t="shared" si="33"/>
        <v>7.0200000000000005</v>
      </c>
      <c r="M38" s="23">
        <f t="shared" si="33"/>
        <v>7.83</v>
      </c>
      <c r="N38" s="23">
        <f t="shared" si="33"/>
        <v>8.64</v>
      </c>
      <c r="O38" s="42">
        <f t="shared" si="33"/>
        <v>9.4500000000000011</v>
      </c>
      <c r="P38" s="55">
        <f t="shared" si="33"/>
        <v>59.940000000000005</v>
      </c>
    </row>
    <row r="39" spans="3:16" ht="15.75" x14ac:dyDescent="0.25">
      <c r="C39" s="17" t="s">
        <v>18</v>
      </c>
      <c r="D39" s="24"/>
      <c r="E39" s="24"/>
      <c r="F39" s="24">
        <f>'[1]Presupuesto de Inversión'!H29</f>
        <v>0</v>
      </c>
      <c r="G39" s="24">
        <f>'[1]Presupuesto de Inversión'!L29</f>
        <v>0</v>
      </c>
      <c r="H39" s="24"/>
      <c r="I39" s="24"/>
      <c r="J39" s="24"/>
      <c r="K39" s="24"/>
      <c r="L39" s="24"/>
      <c r="M39" s="24"/>
      <c r="N39" s="24"/>
      <c r="O39" s="43"/>
      <c r="P39" s="56">
        <f t="shared" si="3"/>
        <v>0</v>
      </c>
    </row>
    <row r="40" spans="3:16" ht="15.75" x14ac:dyDescent="0.25">
      <c r="C40" s="17" t="s">
        <v>19</v>
      </c>
      <c r="D40" s="24"/>
      <c r="E40" s="24"/>
      <c r="F40" s="24"/>
      <c r="G40" s="24"/>
      <c r="H40" s="24"/>
      <c r="I40" s="24">
        <f>SUM(D39:I39)</f>
        <v>0</v>
      </c>
      <c r="J40" s="24">
        <f t="shared" ref="J40:P40" si="34">SUM(E39:J39)</f>
        <v>0</v>
      </c>
      <c r="K40" s="24">
        <f t="shared" si="34"/>
        <v>0</v>
      </c>
      <c r="L40" s="24">
        <f t="shared" si="34"/>
        <v>0</v>
      </c>
      <c r="M40" s="24">
        <f t="shared" si="34"/>
        <v>0</v>
      </c>
      <c r="N40" s="24">
        <f t="shared" si="34"/>
        <v>0</v>
      </c>
      <c r="O40" s="43">
        <f t="shared" si="34"/>
        <v>0</v>
      </c>
      <c r="P40" s="56">
        <f t="shared" si="3"/>
        <v>0</v>
      </c>
    </row>
    <row r="41" spans="3:16" x14ac:dyDescent="0.25">
      <c r="C41" s="10" t="s">
        <v>20</v>
      </c>
      <c r="D41" s="25">
        <f>D37-D38</f>
        <v>1.46</v>
      </c>
      <c r="E41" s="25">
        <f t="shared" ref="E41:I41" si="35">E37-E38</f>
        <v>3.65</v>
      </c>
      <c r="F41" s="25">
        <f t="shared" si="35"/>
        <v>5.84</v>
      </c>
      <c r="G41" s="25">
        <f t="shared" si="35"/>
        <v>8.0299999999999994</v>
      </c>
      <c r="H41" s="25">
        <f t="shared" si="35"/>
        <v>10.219999999999999</v>
      </c>
      <c r="I41" s="25">
        <f t="shared" si="35"/>
        <v>12.41</v>
      </c>
      <c r="J41" s="25">
        <f t="shared" ref="J41:O41" si="36">J37-J38</f>
        <v>14.6</v>
      </c>
      <c r="K41" s="25">
        <f t="shared" si="36"/>
        <v>16.79</v>
      </c>
      <c r="L41" s="25">
        <f t="shared" si="36"/>
        <v>18.98</v>
      </c>
      <c r="M41" s="25">
        <f t="shared" si="36"/>
        <v>21.17</v>
      </c>
      <c r="N41" s="25">
        <f t="shared" si="36"/>
        <v>23.36</v>
      </c>
      <c r="O41" s="44">
        <f t="shared" si="36"/>
        <v>25.549999999999997</v>
      </c>
      <c r="P41" s="57">
        <f t="shared" si="3"/>
        <v>162.06</v>
      </c>
    </row>
    <row r="42" spans="3:16" ht="15.75" thickBot="1" x14ac:dyDescent="0.3">
      <c r="C42" s="10" t="s">
        <v>49</v>
      </c>
      <c r="D42" s="12">
        <f>IF(D41,D41/D12,0)</f>
        <v>0.20857142857142857</v>
      </c>
      <c r="E42" s="12">
        <f>IF(E41,E41/E12,0)</f>
        <v>0.36499999999999999</v>
      </c>
      <c r="F42" s="12">
        <f>IF(F41,F41/F12,0)</f>
        <v>0.44923076923076921</v>
      </c>
      <c r="G42" s="12">
        <f>IF(G41,G41/G12,0)</f>
        <v>0.50187499999999996</v>
      </c>
      <c r="H42" s="12">
        <f>IF(H41,H41/H12,0)</f>
        <v>0.5378947368421052</v>
      </c>
      <c r="I42" s="12">
        <f>IF(I41,I41/I12,0)</f>
        <v>0.56409090909090909</v>
      </c>
      <c r="J42" s="12">
        <f t="shared" ref="J42:P42" si="37">IF(J41,J41/J12,0)</f>
        <v>0.58399999999999996</v>
      </c>
      <c r="K42" s="12">
        <f t="shared" si="37"/>
        <v>0.59964285714285714</v>
      </c>
      <c r="L42" s="12">
        <f t="shared" si="37"/>
        <v>0.61225806451612907</v>
      </c>
      <c r="M42" s="12">
        <f t="shared" si="37"/>
        <v>0.62264705882352944</v>
      </c>
      <c r="N42" s="12">
        <f t="shared" si="37"/>
        <v>0.63135135135135134</v>
      </c>
      <c r="O42" s="39">
        <f t="shared" si="37"/>
        <v>0.63874999999999993</v>
      </c>
      <c r="P42" s="58">
        <f t="shared" si="37"/>
        <v>0.57468085106382982</v>
      </c>
    </row>
    <row r="44" spans="3:16" x14ac:dyDescent="0.25">
      <c r="C44" s="10" t="s">
        <v>29</v>
      </c>
      <c r="D44" s="12">
        <v>0.27</v>
      </c>
    </row>
  </sheetData>
  <mergeCells count="4">
    <mergeCell ref="D10:O10"/>
    <mergeCell ref="D3:O3"/>
    <mergeCell ref="B3:B4"/>
    <mergeCell ref="C3:C4"/>
  </mergeCells>
  <phoneticPr fontId="1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41"/>
  <sheetViews>
    <sheetView zoomScale="90" zoomScaleNormal="90" workbookViewId="0">
      <selection activeCell="C3" sqref="C3:I34"/>
    </sheetView>
  </sheetViews>
  <sheetFormatPr baseColWidth="10" defaultColWidth="9.140625" defaultRowHeight="15" x14ac:dyDescent="0.25"/>
  <cols>
    <col min="3" max="3" width="34.42578125" bestFit="1" customWidth="1"/>
    <col min="4" max="5" width="14.5703125" bestFit="1" customWidth="1"/>
    <col min="6" max="6" width="15.7109375" bestFit="1" customWidth="1"/>
    <col min="7" max="7" width="16.7109375" bestFit="1" customWidth="1"/>
    <col min="8" max="8" width="16" bestFit="1" customWidth="1"/>
    <col min="9" max="9" width="16.85546875" bestFit="1" customWidth="1"/>
  </cols>
  <sheetData>
    <row r="3" spans="3:9" x14ac:dyDescent="0.25">
      <c r="C3" s="1" t="s">
        <v>0</v>
      </c>
      <c r="D3" s="1">
        <v>0</v>
      </c>
      <c r="E3" s="1">
        <v>2022</v>
      </c>
      <c r="F3" s="1">
        <v>2023</v>
      </c>
      <c r="G3" s="1">
        <v>2024</v>
      </c>
      <c r="H3" s="1">
        <v>2025</v>
      </c>
      <c r="I3" s="1">
        <v>2026</v>
      </c>
    </row>
    <row r="4" spans="3:9" x14ac:dyDescent="0.25">
      <c r="C4" s="2" t="s">
        <v>1</v>
      </c>
      <c r="D4" s="3">
        <f>D5</f>
        <v>10</v>
      </c>
      <c r="E4" s="3">
        <f>E5</f>
        <v>10</v>
      </c>
      <c r="F4" s="3">
        <f t="shared" ref="F4:I4" si="0">F5</f>
        <v>10</v>
      </c>
      <c r="G4" s="3">
        <f t="shared" si="0"/>
        <v>10</v>
      </c>
      <c r="H4" s="3">
        <f t="shared" si="0"/>
        <v>10</v>
      </c>
      <c r="I4" s="3">
        <f t="shared" si="0"/>
        <v>10</v>
      </c>
    </row>
    <row r="5" spans="3:9" x14ac:dyDescent="0.25">
      <c r="C5" s="4" t="s">
        <v>2</v>
      </c>
      <c r="D5" s="5">
        <f t="shared" ref="D5:I5" si="1">SUM(D6:D10)</f>
        <v>10</v>
      </c>
      <c r="E5" s="5">
        <f t="shared" si="1"/>
        <v>10</v>
      </c>
      <c r="F5" s="5">
        <f t="shared" si="1"/>
        <v>10</v>
      </c>
      <c r="G5" s="5">
        <f t="shared" si="1"/>
        <v>10</v>
      </c>
      <c r="H5" s="5">
        <f t="shared" si="1"/>
        <v>10</v>
      </c>
      <c r="I5" s="5">
        <f t="shared" si="1"/>
        <v>10</v>
      </c>
    </row>
    <row r="6" spans="3:9" x14ac:dyDescent="0.25">
      <c r="C6" s="6" t="s">
        <v>24</v>
      </c>
      <c r="D6" s="7">
        <v>5</v>
      </c>
      <c r="E6" s="7">
        <v>5</v>
      </c>
      <c r="F6" s="7">
        <v>5</v>
      </c>
      <c r="G6" s="7">
        <v>5</v>
      </c>
      <c r="H6" s="7">
        <v>5</v>
      </c>
      <c r="I6" s="7">
        <v>5</v>
      </c>
    </row>
    <row r="7" spans="3:9" x14ac:dyDescent="0.25">
      <c r="C7" s="6" t="s">
        <v>25</v>
      </c>
      <c r="D7" s="7">
        <v>5</v>
      </c>
      <c r="E7" s="7">
        <v>5</v>
      </c>
      <c r="F7" s="7">
        <v>5</v>
      </c>
      <c r="G7" s="7">
        <v>5</v>
      </c>
      <c r="H7" s="7">
        <v>5</v>
      </c>
      <c r="I7" s="7">
        <v>5</v>
      </c>
    </row>
    <row r="8" spans="3:9" x14ac:dyDescent="0.25">
      <c r="C8" s="6"/>
      <c r="D8" s="7"/>
      <c r="E8" s="7"/>
      <c r="F8" s="7"/>
      <c r="G8" s="7"/>
      <c r="H8" s="7"/>
      <c r="I8" s="7"/>
    </row>
    <row r="9" spans="3:9" x14ac:dyDescent="0.25">
      <c r="C9" s="6"/>
      <c r="D9" s="7"/>
      <c r="E9" s="7"/>
      <c r="F9" s="7"/>
      <c r="G9" s="7"/>
      <c r="H9" s="7"/>
      <c r="I9" s="7"/>
    </row>
    <row r="10" spans="3:9" x14ac:dyDescent="0.25">
      <c r="C10" s="6"/>
      <c r="D10" s="7"/>
      <c r="E10" s="7"/>
      <c r="F10" s="7"/>
      <c r="G10" s="7"/>
      <c r="H10" s="7"/>
      <c r="I10" s="7"/>
    </row>
    <row r="11" spans="3:9" x14ac:dyDescent="0.25">
      <c r="C11" s="8" t="s">
        <v>4</v>
      </c>
      <c r="D11" s="9">
        <f>SUM(D12:D15)</f>
        <v>2</v>
      </c>
      <c r="E11" s="9">
        <f t="shared" ref="E11:I11" si="2">SUM(E12:E15)</f>
        <v>2</v>
      </c>
      <c r="F11" s="9">
        <f t="shared" si="2"/>
        <v>2</v>
      </c>
      <c r="G11" s="9">
        <f t="shared" si="2"/>
        <v>2</v>
      </c>
      <c r="H11" s="9">
        <f t="shared" si="2"/>
        <v>2</v>
      </c>
      <c r="I11" s="9">
        <f t="shared" si="2"/>
        <v>2</v>
      </c>
    </row>
    <row r="12" spans="3:9" x14ac:dyDescent="0.25">
      <c r="C12" s="13" t="s">
        <v>26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</row>
    <row r="13" spans="3:9" x14ac:dyDescent="0.25">
      <c r="C13" s="13" t="s">
        <v>27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</row>
    <row r="14" spans="3:9" x14ac:dyDescent="0.25">
      <c r="C14" s="13"/>
      <c r="D14" s="21"/>
      <c r="E14" s="21"/>
      <c r="F14" s="21"/>
      <c r="G14" s="21"/>
      <c r="H14" s="21"/>
      <c r="I14" s="21"/>
    </row>
    <row r="15" spans="3:9" x14ac:dyDescent="0.25">
      <c r="C15" s="13"/>
      <c r="D15" s="21"/>
      <c r="E15" s="21"/>
      <c r="F15" s="21"/>
      <c r="G15" s="21"/>
      <c r="H15" s="21"/>
      <c r="I15" s="21"/>
    </row>
    <row r="16" spans="3:9" x14ac:dyDescent="0.25">
      <c r="C16" s="10" t="s">
        <v>5</v>
      </c>
      <c r="D16" s="11">
        <f>D4-D11</f>
        <v>8</v>
      </c>
      <c r="E16" s="11">
        <f>E4-E11</f>
        <v>8</v>
      </c>
      <c r="F16" s="11">
        <f>F4-F11</f>
        <v>8</v>
      </c>
      <c r="G16" s="11">
        <f>G4-G11</f>
        <v>8</v>
      </c>
      <c r="H16" s="11">
        <f>H4-H11</f>
        <v>8</v>
      </c>
      <c r="I16" s="11">
        <f>I4-I11</f>
        <v>8</v>
      </c>
    </row>
    <row r="17" spans="3:9" x14ac:dyDescent="0.25">
      <c r="C17" s="10"/>
      <c r="D17" s="11"/>
      <c r="E17" s="11"/>
      <c r="F17" s="11"/>
      <c r="G17" s="11"/>
      <c r="H17" s="11"/>
      <c r="I17" s="11"/>
    </row>
    <row r="18" spans="3:9" x14ac:dyDescent="0.25">
      <c r="C18" s="10" t="s">
        <v>6</v>
      </c>
      <c r="D18" s="12">
        <f>IF(D16,D16/D4,0)</f>
        <v>0.8</v>
      </c>
      <c r="E18" s="12">
        <f>IF(E16,E16/E4,0)</f>
        <v>0.8</v>
      </c>
      <c r="F18" s="12">
        <f>IF(F16,F16/F4,0)</f>
        <v>0.8</v>
      </c>
      <c r="G18" s="12">
        <f>IF(G16,G16/G4,0)</f>
        <v>0.8</v>
      </c>
      <c r="H18" s="12">
        <f>IF(H16,H16/H4,0)</f>
        <v>0.8</v>
      </c>
      <c r="I18" s="12">
        <f>IF(I16,I16/I4,0)</f>
        <v>0.8</v>
      </c>
    </row>
    <row r="19" spans="3:9" x14ac:dyDescent="0.25">
      <c r="C19" s="2" t="s">
        <v>7</v>
      </c>
      <c r="D19" s="3">
        <f>SUM(D20:D23)</f>
        <v>3</v>
      </c>
      <c r="E19" s="3">
        <f t="shared" ref="E19:I19" si="3">SUM(E20:E23)</f>
        <v>3</v>
      </c>
      <c r="F19" s="3">
        <f t="shared" si="3"/>
        <v>3</v>
      </c>
      <c r="G19" s="3">
        <f t="shared" si="3"/>
        <v>3</v>
      </c>
      <c r="H19" s="3">
        <f t="shared" si="3"/>
        <v>3</v>
      </c>
      <c r="I19" s="3">
        <f t="shared" si="3"/>
        <v>3</v>
      </c>
    </row>
    <row r="20" spans="3:9" x14ac:dyDescent="0.25">
      <c r="C20" s="4" t="s">
        <v>8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</row>
    <row r="21" spans="3:9" x14ac:dyDescent="0.25">
      <c r="C21" s="4" t="s">
        <v>9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</row>
    <row r="22" spans="3:9" x14ac:dyDescent="0.25">
      <c r="C22" s="4" t="s">
        <v>10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</row>
    <row r="23" spans="3:9" x14ac:dyDescent="0.25">
      <c r="C23" s="4" t="s">
        <v>28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3:9" x14ac:dyDescent="0.25">
      <c r="C24" s="10" t="s">
        <v>11</v>
      </c>
      <c r="D24" s="11">
        <f>D16-D19</f>
        <v>5</v>
      </c>
      <c r="E24" s="11">
        <f>E16-E19</f>
        <v>5</v>
      </c>
      <c r="F24" s="11">
        <f>F16-F19</f>
        <v>5</v>
      </c>
      <c r="G24" s="11">
        <f>G16-G19</f>
        <v>5</v>
      </c>
      <c r="H24" s="11">
        <f>H16-H19</f>
        <v>5</v>
      </c>
      <c r="I24" s="11">
        <f>I16-I19</f>
        <v>5</v>
      </c>
    </row>
    <row r="25" spans="3:9" x14ac:dyDescent="0.25">
      <c r="C25" s="10" t="s">
        <v>12</v>
      </c>
      <c r="D25" s="12">
        <f>IF(D24,D24/D4,0)</f>
        <v>0.5</v>
      </c>
      <c r="E25" s="12">
        <f>IF(E24,E24/E4,0)</f>
        <v>0.5</v>
      </c>
      <c r="F25" s="12">
        <f>IF(F24,F24/F4,0)</f>
        <v>0.5</v>
      </c>
      <c r="G25" s="12">
        <f>IF(G24,G24/G4,0)</f>
        <v>0.5</v>
      </c>
      <c r="H25" s="12">
        <f>IF(H24,H24/H4,0)</f>
        <v>0.5</v>
      </c>
      <c r="I25" s="12">
        <f>IF(I24,I24/I4,0)</f>
        <v>0.5</v>
      </c>
    </row>
    <row r="26" spans="3:9" x14ac:dyDescent="0.25">
      <c r="C26" s="2" t="s">
        <v>13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3:9" x14ac:dyDescent="0.25">
      <c r="C27" s="2" t="s">
        <v>14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3:9" x14ac:dyDescent="0.25">
      <c r="C28" s="2" t="s">
        <v>15</v>
      </c>
      <c r="D28" s="14">
        <v>0</v>
      </c>
      <c r="E28" s="14">
        <f>IF(D33&lt;0,D33,0)</f>
        <v>0</v>
      </c>
      <c r="F28" s="14">
        <f t="shared" ref="F28:I28" si="4">IF(E33&lt;0,E33,0)</f>
        <v>0</v>
      </c>
      <c r="G28" s="14">
        <f t="shared" si="4"/>
        <v>0</v>
      </c>
      <c r="H28" s="14">
        <f t="shared" si="4"/>
        <v>0</v>
      </c>
      <c r="I28" s="14">
        <f t="shared" si="4"/>
        <v>0</v>
      </c>
    </row>
    <row r="29" spans="3:9" x14ac:dyDescent="0.25">
      <c r="C29" s="15" t="s">
        <v>16</v>
      </c>
      <c r="D29" s="16">
        <f>D24-D27-D26+D28</f>
        <v>5</v>
      </c>
      <c r="E29" s="16">
        <f t="shared" ref="E29:I29" si="5">E24-E27-E26+E28</f>
        <v>5</v>
      </c>
      <c r="F29" s="16">
        <f t="shared" si="5"/>
        <v>5</v>
      </c>
      <c r="G29" s="16">
        <f t="shared" si="5"/>
        <v>5</v>
      </c>
      <c r="H29" s="16">
        <f t="shared" si="5"/>
        <v>5</v>
      </c>
      <c r="I29" s="16">
        <f t="shared" si="5"/>
        <v>5</v>
      </c>
    </row>
    <row r="30" spans="3:9" x14ac:dyDescent="0.25">
      <c r="C30" s="2" t="s">
        <v>17</v>
      </c>
      <c r="D30" s="23">
        <f>IF(D29&gt;0,D29*$D$41,0)</f>
        <v>1.35</v>
      </c>
      <c r="E30" s="23">
        <f t="shared" ref="E30:I30" si="6">IF(E29&gt;0,E29*$D$41,0)</f>
        <v>1.35</v>
      </c>
      <c r="F30" s="23">
        <f t="shared" si="6"/>
        <v>1.35</v>
      </c>
      <c r="G30" s="23">
        <f t="shared" si="6"/>
        <v>1.35</v>
      </c>
      <c r="H30" s="23">
        <f t="shared" si="6"/>
        <v>1.35</v>
      </c>
      <c r="I30" s="23">
        <f t="shared" si="6"/>
        <v>1.35</v>
      </c>
    </row>
    <row r="31" spans="3:9" ht="15.75" x14ac:dyDescent="0.25">
      <c r="C31" s="17" t="s">
        <v>18</v>
      </c>
      <c r="D31" s="24"/>
      <c r="E31" s="24"/>
      <c r="F31" s="24">
        <f>'[1]Presupuesto de Inversión'!I15</f>
        <v>0</v>
      </c>
      <c r="G31" s="24">
        <f>'[1]Presupuesto de Inversión'!M15</f>
        <v>0</v>
      </c>
      <c r="H31" s="24"/>
      <c r="I31" s="24"/>
    </row>
    <row r="32" spans="3:9" ht="15.75" x14ac:dyDescent="0.25">
      <c r="C32" s="17" t="s">
        <v>19</v>
      </c>
      <c r="D32" s="24"/>
      <c r="E32" s="24"/>
      <c r="F32" s="24"/>
      <c r="G32" s="24"/>
      <c r="H32" s="24"/>
      <c r="I32" s="24">
        <f>SUM(D31:I31)</f>
        <v>0</v>
      </c>
    </row>
    <row r="33" spans="3:9" x14ac:dyDescent="0.25">
      <c r="C33" s="10" t="s">
        <v>20</v>
      </c>
      <c r="D33" s="25">
        <f>D29-D30</f>
        <v>3.65</v>
      </c>
      <c r="E33" s="25">
        <f t="shared" ref="E33:I33" si="7">E29-E30</f>
        <v>3.65</v>
      </c>
      <c r="F33" s="25">
        <f t="shared" si="7"/>
        <v>3.65</v>
      </c>
      <c r="G33" s="25">
        <f t="shared" si="7"/>
        <v>3.65</v>
      </c>
      <c r="H33" s="25">
        <f t="shared" si="7"/>
        <v>3.65</v>
      </c>
      <c r="I33" s="25">
        <f t="shared" si="7"/>
        <v>3.65</v>
      </c>
    </row>
    <row r="34" spans="3:9" x14ac:dyDescent="0.25">
      <c r="C34" s="10" t="s">
        <v>12</v>
      </c>
      <c r="D34" s="12">
        <f>IF(D33,D33/D4,0)</f>
        <v>0.36499999999999999</v>
      </c>
      <c r="E34" s="12">
        <f>IF(E33,E33/E4,0)</f>
        <v>0.36499999999999999</v>
      </c>
      <c r="F34" s="12">
        <f>IF(F33,F33/F4,0)</f>
        <v>0.36499999999999999</v>
      </c>
      <c r="G34" s="12">
        <f>IF(G33,G33/G4,0)</f>
        <v>0.36499999999999999</v>
      </c>
      <c r="H34" s="12">
        <f>IF(H33,H33/H4,0)</f>
        <v>0.36499999999999999</v>
      </c>
      <c r="I34" s="12">
        <f>IF(I33,I33/I4,0)</f>
        <v>0.36499999999999999</v>
      </c>
    </row>
    <row r="35" spans="3:9" x14ac:dyDescent="0.25">
      <c r="D35" s="18"/>
    </row>
    <row r="36" spans="3:9" x14ac:dyDescent="0.25">
      <c r="D36" s="18"/>
    </row>
    <row r="37" spans="3:9" ht="15.75" x14ac:dyDescent="0.25">
      <c r="C37" s="19" t="s">
        <v>21</v>
      </c>
      <c r="D37" s="20">
        <f>I33/$D$40</f>
        <v>36.5</v>
      </c>
    </row>
    <row r="38" spans="3:9" ht="15.75" x14ac:dyDescent="0.25">
      <c r="C38" s="19" t="s">
        <v>22</v>
      </c>
      <c r="D38" s="20">
        <f>NPV(D40,E33:I33)+D33</f>
        <v>17.486371708340833</v>
      </c>
    </row>
    <row r="39" spans="3:9" ht="15.75" x14ac:dyDescent="0.25">
      <c r="C39" s="19" t="s">
        <v>23</v>
      </c>
      <c r="D39" s="20">
        <f>NPV(D40,E33:I33,D37)+D33</f>
        <v>38.0896701553037</v>
      </c>
    </row>
    <row r="40" spans="3:9" ht="15.75" x14ac:dyDescent="0.25">
      <c r="C40" s="19" t="s">
        <v>3</v>
      </c>
      <c r="D40" s="22">
        <v>0.1</v>
      </c>
    </row>
    <row r="41" spans="3:9" ht="15.75" x14ac:dyDescent="0.25">
      <c r="C41" s="19" t="s">
        <v>29</v>
      </c>
      <c r="D41" s="22">
        <v>0.27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Flujos 2022</vt:lpstr>
      <vt:lpstr>Flujos a 5 Años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Cañete</dc:creator>
  <cp:lastModifiedBy>Alex Cañete</cp:lastModifiedBy>
  <dcterms:created xsi:type="dcterms:W3CDTF">2015-06-05T18:19:34Z</dcterms:created>
  <dcterms:modified xsi:type="dcterms:W3CDTF">2022-05-13T19:16:59Z</dcterms:modified>
</cp:coreProperties>
</file>